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'Лист1'!$A$1:$M$42</definedName>
  </definedNames>
  <calcPr fullCalcOnLoad="1"/>
</workbook>
</file>

<file path=xl/sharedStrings.xml><?xml version="1.0" encoding="utf-8"?>
<sst xmlns="http://schemas.openxmlformats.org/spreadsheetml/2006/main" count="66" uniqueCount="40">
  <si>
    <t>клык тигра</t>
  </si>
  <si>
    <t>ледяной кристал</t>
  </si>
  <si>
    <t>цветок ведьм</t>
  </si>
  <si>
    <t>абразив</t>
  </si>
  <si>
    <t>огненный кристалл</t>
  </si>
  <si>
    <t>цветок ветров</t>
  </si>
  <si>
    <t>ядовитый гриб</t>
  </si>
  <si>
    <t>лунный камень</t>
  </si>
  <si>
    <t>Виды элементов</t>
  </si>
  <si>
    <t>Кол-во процентов</t>
  </si>
  <si>
    <t>игнорирование защиты</t>
  </si>
  <si>
    <t>осколок метеорита</t>
  </si>
  <si>
    <t>увеличение урона магией воздуха</t>
  </si>
  <si>
    <t>увеличение урона магией огня</t>
  </si>
  <si>
    <t>увеличение урона магией земли</t>
  </si>
  <si>
    <t>увеличение урона магией воды</t>
  </si>
  <si>
    <t>доп урон магией воздуха</t>
  </si>
  <si>
    <t>доп урон магией огня</t>
  </si>
  <si>
    <t>доп урон магией земли</t>
  </si>
  <si>
    <t>доп урон магией воды</t>
  </si>
  <si>
    <t>Броня</t>
  </si>
  <si>
    <t>Оружие</t>
  </si>
  <si>
    <t>Кольца, Амулеты</t>
  </si>
  <si>
    <t>Цена за один элемент</t>
  </si>
  <si>
    <t>Змеиный яд</t>
  </si>
  <si>
    <t>Пробивание магией защиты от воздуха</t>
  </si>
  <si>
    <t>Пробивание магией защиты от земли</t>
  </si>
  <si>
    <t>Пробивание магией защиты от воды</t>
  </si>
  <si>
    <t>Пробивание магией защиты от огня</t>
  </si>
  <si>
    <t>эффективности магии природы</t>
  </si>
  <si>
    <t>В итоге:</t>
  </si>
  <si>
    <t>Модификаторы сопротивления магии, не отнимают эффективность модификаторов атакующих магией, конечный результат перемножается. Например, атакующий имеет модификатор +15% урона огнём, защищающийся +10% сопротивления огню, конечный результат будет +15%*(0.9)=+13.5% доп. урона огнём.</t>
  </si>
  <si>
    <t>Если на 2 различных артефакта установить один и тот же модификатор, то результативный эффект будет не аддитивный, а коммутативный. Т.е. при установке двух модификаторов 5%, эффект будет 1-(1-0.05)(1-0.05)=9.75%, а не 10%.</t>
  </si>
  <si>
    <t>любые модификаторы на оружие полезны для любой фракции, но в основном для атакующих;модификаторы на защиту от магии полезны при защите магического урона;модификаторы на кольца, амулеты и плащи полезны только для магических фракций.</t>
  </si>
  <si>
    <r>
      <t>Все модификаторы на оружие влияют именно на физический урон наносимый существами. Обсчитывается он следующим образом:</t>
    </r>
    <r>
      <rPr>
        <sz val="10"/>
        <rFont val="Arial Cyr"/>
        <family val="0"/>
      </rPr>
      <t xml:space="preserve">
Результативный урон: [результативный Физ.урон] + [результативный физ.урон]*([доп.урон магией огня] + [доп.урон магией воды] + [доп.урон магией земли] + [доп.урон магией воздуха]). Если существо имеет иммунитет или сопротивление к стихии, которой наносится урон, то соответственно, урона магией не будет. Сопротивление варваров к магии учитывается при обсчёте дополнительного урона магией. Пример, стандартный урон по стеку без модификатора 100 ед., то с модификатором 4% дополнительного урона огнём, он будет 104, если урон будет наносится по железным големам, то он составит 102 ед., т.к. голем имеет 50% сопротивления магии.</t>
    </r>
  </si>
  <si>
    <t>защита от магии земли</t>
  </si>
  <si>
    <t>защита от магии воздуха</t>
  </si>
  <si>
    <t>защита от магии огня</t>
  </si>
  <si>
    <t>защита от магии воды</t>
  </si>
  <si>
    <t xml:space="preserve">снижение  атаки атакующего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</si>
</sst>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5" borderId="0" xfId="17" applyNumberForma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5" borderId="0" xfId="0" applyFill="1" applyAlignment="1">
      <alignment horizontal="justify" vertical="center" wrapText="1"/>
    </xf>
    <xf numFmtId="0" fontId="5" fillId="5" borderId="0" xfId="0" applyFont="1" applyFill="1" applyAlignment="1">
      <alignment horizontal="justify" vertical="center" wrapText="1"/>
    </xf>
    <xf numFmtId="0" fontId="3" fillId="5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18</xdr:row>
      <xdr:rowOff>38100</xdr:rowOff>
    </xdr:from>
    <xdr:to>
      <xdr:col>0</xdr:col>
      <xdr:colOff>619125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38675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28575</xdr:rowOff>
    </xdr:from>
    <xdr:to>
      <xdr:col>0</xdr:col>
      <xdr:colOff>609600</xdr:colOff>
      <xdr:row>21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114925"/>
          <a:ext cx="5429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114300</xdr:rowOff>
    </xdr:from>
    <xdr:to>
      <xdr:col>0</xdr:col>
      <xdr:colOff>590550</xdr:colOff>
      <xdr:row>4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38150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26</xdr:row>
      <xdr:rowOff>0</xdr:rowOff>
    </xdr:from>
    <xdr:to>
      <xdr:col>1</xdr:col>
      <xdr:colOff>1905000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682942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1533525</xdr:colOff>
      <xdr:row>30</xdr:row>
      <xdr:rowOff>0</xdr:rowOff>
    </xdr:from>
    <xdr:to>
      <xdr:col>1</xdr:col>
      <xdr:colOff>1905000</xdr:colOff>
      <xdr:row>31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808672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23</xdr:row>
      <xdr:rowOff>9525</xdr:rowOff>
    </xdr:from>
    <xdr:to>
      <xdr:col>1</xdr:col>
      <xdr:colOff>1905000</xdr:colOff>
      <xdr:row>23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589597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24</xdr:row>
      <xdr:rowOff>9525</xdr:rowOff>
    </xdr:from>
    <xdr:to>
      <xdr:col>1</xdr:col>
      <xdr:colOff>1905000</xdr:colOff>
      <xdr:row>24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71700" y="6210300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29</xdr:row>
      <xdr:rowOff>9525</xdr:rowOff>
    </xdr:from>
    <xdr:to>
      <xdr:col>2</xdr:col>
      <xdr:colOff>9525</xdr:colOff>
      <xdr:row>29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71700" y="7781925"/>
          <a:ext cx="3714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27</xdr:row>
      <xdr:rowOff>9525</xdr:rowOff>
    </xdr:from>
    <xdr:to>
      <xdr:col>2</xdr:col>
      <xdr:colOff>9525</xdr:colOff>
      <xdr:row>27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71700" y="7153275"/>
          <a:ext cx="3714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1533525</xdr:colOff>
      <xdr:row>21</xdr:row>
      <xdr:rowOff>314325</xdr:rowOff>
    </xdr:from>
    <xdr:to>
      <xdr:col>1</xdr:col>
      <xdr:colOff>1905000</xdr:colOff>
      <xdr:row>23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62175" y="5562600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25</xdr:row>
      <xdr:rowOff>0</xdr:rowOff>
    </xdr:from>
    <xdr:to>
      <xdr:col>1</xdr:col>
      <xdr:colOff>1905000</xdr:colOff>
      <xdr:row>26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65151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1533525</xdr:colOff>
      <xdr:row>28</xdr:row>
      <xdr:rowOff>0</xdr:rowOff>
    </xdr:from>
    <xdr:to>
      <xdr:col>1</xdr:col>
      <xdr:colOff>1905000</xdr:colOff>
      <xdr:row>29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62175" y="74580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31</xdr:row>
      <xdr:rowOff>9525</xdr:rowOff>
    </xdr:from>
    <xdr:to>
      <xdr:col>2</xdr:col>
      <xdr:colOff>19050</xdr:colOff>
      <xdr:row>31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71700" y="8410575"/>
          <a:ext cx="3810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9</xdr:row>
      <xdr:rowOff>0</xdr:rowOff>
    </xdr:from>
    <xdr:to>
      <xdr:col>1</xdr:col>
      <xdr:colOff>1905000</xdr:colOff>
      <xdr:row>10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2352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1533525</xdr:colOff>
      <xdr:row>13</xdr:row>
      <xdr:rowOff>0</xdr:rowOff>
    </xdr:from>
    <xdr:to>
      <xdr:col>1</xdr:col>
      <xdr:colOff>1905000</xdr:colOff>
      <xdr:row>14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360997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6</xdr:row>
      <xdr:rowOff>9525</xdr:rowOff>
    </xdr:from>
    <xdr:to>
      <xdr:col>1</xdr:col>
      <xdr:colOff>1905000</xdr:colOff>
      <xdr:row>6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14192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7</xdr:row>
      <xdr:rowOff>9525</xdr:rowOff>
    </xdr:from>
    <xdr:to>
      <xdr:col>1</xdr:col>
      <xdr:colOff>1905000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71700" y="1733550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12</xdr:row>
      <xdr:rowOff>9525</xdr:rowOff>
    </xdr:from>
    <xdr:to>
      <xdr:col>2</xdr:col>
      <xdr:colOff>9525</xdr:colOff>
      <xdr:row>12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71700" y="3305175"/>
          <a:ext cx="3714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10</xdr:row>
      <xdr:rowOff>9525</xdr:rowOff>
    </xdr:from>
    <xdr:to>
      <xdr:col>2</xdr:col>
      <xdr:colOff>9525</xdr:colOff>
      <xdr:row>10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71700" y="2676525"/>
          <a:ext cx="3714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1533525</xdr:colOff>
      <xdr:row>4</xdr:row>
      <xdr:rowOff>447675</xdr:rowOff>
    </xdr:from>
    <xdr:to>
      <xdr:col>1</xdr:col>
      <xdr:colOff>1905000</xdr:colOff>
      <xdr:row>6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62175" y="109537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8</xdr:row>
      <xdr:rowOff>0</xdr:rowOff>
    </xdr:from>
    <xdr:to>
      <xdr:col>1</xdr:col>
      <xdr:colOff>1905000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203835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1533525</xdr:colOff>
      <xdr:row>11</xdr:row>
      <xdr:rowOff>0</xdr:rowOff>
    </xdr:from>
    <xdr:to>
      <xdr:col>1</xdr:col>
      <xdr:colOff>1905000</xdr:colOff>
      <xdr:row>12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62175" y="298132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14</xdr:row>
      <xdr:rowOff>9525</xdr:rowOff>
    </xdr:from>
    <xdr:to>
      <xdr:col>2</xdr:col>
      <xdr:colOff>19050</xdr:colOff>
      <xdr:row>14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71700" y="3933825"/>
          <a:ext cx="3810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workbookViewId="0" topLeftCell="C10">
      <selection activeCell="J34" activeCellId="1" sqref="I34 J34"/>
    </sheetView>
  </sheetViews>
  <sheetFormatPr defaultColWidth="9.00390625" defaultRowHeight="12.75"/>
  <cols>
    <col min="1" max="1" width="8.25390625" style="0" customWidth="1"/>
    <col min="2" max="2" width="25.00390625" style="0" customWidth="1"/>
    <col min="3" max="3" width="9.00390625" style="3" customWidth="1"/>
    <col min="4" max="6" width="14.75390625" style="0" customWidth="1"/>
    <col min="7" max="7" width="14.125" style="0" customWidth="1"/>
    <col min="8" max="13" width="14.75390625" style="0" customWidth="1"/>
    <col min="14" max="16" width="12.375" style="0" customWidth="1"/>
  </cols>
  <sheetData>
    <row r="1" spans="1:13" ht="12.7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42"/>
      <c r="B2" s="39" t="s">
        <v>8</v>
      </c>
      <c r="C2" s="39" t="s">
        <v>23</v>
      </c>
      <c r="D2" s="30" t="s">
        <v>22</v>
      </c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43"/>
      <c r="B3" s="40"/>
      <c r="C3" s="40"/>
      <c r="D3" s="29" t="s">
        <v>9</v>
      </c>
      <c r="E3" s="29"/>
      <c r="F3" s="29" t="s">
        <v>9</v>
      </c>
      <c r="G3" s="29"/>
      <c r="H3" s="29" t="s">
        <v>9</v>
      </c>
      <c r="I3" s="29"/>
      <c r="J3" s="29" t="s">
        <v>9</v>
      </c>
      <c r="K3" s="29"/>
      <c r="L3" s="29" t="s">
        <v>9</v>
      </c>
      <c r="M3" s="29"/>
    </row>
    <row r="4" spans="1:13" s="2" customFormat="1" ht="12.75" customHeight="1">
      <c r="A4" s="43"/>
      <c r="B4" s="40"/>
      <c r="C4" s="40"/>
      <c r="D4" s="13">
        <v>2</v>
      </c>
      <c r="E4" s="13">
        <f>D4/2</f>
        <v>1</v>
      </c>
      <c r="F4" s="13">
        <v>2</v>
      </c>
      <c r="G4" s="13">
        <f>F4/2</f>
        <v>1</v>
      </c>
      <c r="H4" s="13">
        <v>2</v>
      </c>
      <c r="I4" s="13">
        <f>H4/2</f>
        <v>1</v>
      </c>
      <c r="J4" s="13">
        <v>2</v>
      </c>
      <c r="K4" s="13">
        <f>J4/2</f>
        <v>1</v>
      </c>
      <c r="L4" s="31">
        <v>2</v>
      </c>
      <c r="M4" s="31"/>
    </row>
    <row r="5" spans="1:13" s="2" customFormat="1" ht="35.25" customHeight="1">
      <c r="A5" s="44"/>
      <c r="B5" s="41"/>
      <c r="C5" s="41"/>
      <c r="D5" s="4" t="s">
        <v>12</v>
      </c>
      <c r="E5" s="4" t="s">
        <v>26</v>
      </c>
      <c r="F5" s="4" t="s">
        <v>13</v>
      </c>
      <c r="G5" s="4" t="s">
        <v>27</v>
      </c>
      <c r="H5" s="4" t="s">
        <v>14</v>
      </c>
      <c r="I5" s="4" t="s">
        <v>25</v>
      </c>
      <c r="J5" s="4" t="s">
        <v>15</v>
      </c>
      <c r="K5" s="4" t="s">
        <v>28</v>
      </c>
      <c r="L5" s="29" t="s">
        <v>29</v>
      </c>
      <c r="M5" s="29"/>
    </row>
    <row r="6" spans="1:13" s="1" customFormat="1" ht="24.75" customHeight="1">
      <c r="A6" s="15">
        <v>1</v>
      </c>
      <c r="B6" s="16" t="s">
        <v>11</v>
      </c>
      <c r="C6" s="15">
        <v>3500</v>
      </c>
      <c r="D6" s="32">
        <v>1</v>
      </c>
      <c r="E6" s="32"/>
      <c r="F6" s="25"/>
      <c r="G6" s="25"/>
      <c r="H6" s="32">
        <v>1</v>
      </c>
      <c r="I6" s="32"/>
      <c r="J6" s="25"/>
      <c r="K6" s="25"/>
      <c r="L6" s="25"/>
      <c r="M6" s="25"/>
    </row>
    <row r="7" spans="1:13" s="1" customFormat="1" ht="24.75" customHeight="1">
      <c r="A7" s="15">
        <f>A6+1</f>
        <v>2</v>
      </c>
      <c r="B7" s="16" t="s">
        <v>0</v>
      </c>
      <c r="C7" s="15">
        <v>5400</v>
      </c>
      <c r="D7" s="25"/>
      <c r="E7" s="25"/>
      <c r="F7" s="25"/>
      <c r="G7" s="25"/>
      <c r="H7" s="32">
        <v>1</v>
      </c>
      <c r="I7" s="32"/>
      <c r="J7" s="25"/>
      <c r="K7" s="25"/>
      <c r="L7" s="32">
        <v>1</v>
      </c>
      <c r="M7" s="32"/>
    </row>
    <row r="8" spans="1:13" s="1" customFormat="1" ht="24.75" customHeight="1">
      <c r="A8" s="15">
        <f aca="true" t="shared" si="0" ref="A8:A15">A7+1</f>
        <v>3</v>
      </c>
      <c r="B8" s="16" t="s">
        <v>1</v>
      </c>
      <c r="C8" s="15">
        <v>4800</v>
      </c>
      <c r="D8" s="25"/>
      <c r="E8" s="25"/>
      <c r="F8" s="25"/>
      <c r="G8" s="25"/>
      <c r="H8" s="25"/>
      <c r="I8" s="25"/>
      <c r="J8" s="32">
        <v>1</v>
      </c>
      <c r="K8" s="32"/>
      <c r="L8" s="25"/>
      <c r="M8" s="25"/>
    </row>
    <row r="9" spans="1:13" s="1" customFormat="1" ht="24.75" customHeight="1">
      <c r="A9" s="15">
        <f t="shared" si="0"/>
        <v>4</v>
      </c>
      <c r="B9" s="16" t="s">
        <v>2</v>
      </c>
      <c r="C9" s="15">
        <v>650</v>
      </c>
      <c r="D9" s="25"/>
      <c r="E9" s="25"/>
      <c r="F9" s="25"/>
      <c r="G9" s="25"/>
      <c r="H9" s="25"/>
      <c r="I9" s="25"/>
      <c r="J9" s="32">
        <v>1</v>
      </c>
      <c r="K9" s="32"/>
      <c r="L9" s="25"/>
      <c r="M9" s="25"/>
    </row>
    <row r="10" spans="1:13" s="1" customFormat="1" ht="24.75" customHeight="1">
      <c r="A10" s="15">
        <f t="shared" si="0"/>
        <v>5</v>
      </c>
      <c r="B10" s="16" t="s">
        <v>3</v>
      </c>
      <c r="C10" s="15">
        <v>450</v>
      </c>
      <c r="D10" s="25"/>
      <c r="E10" s="25"/>
      <c r="F10" s="32">
        <v>1</v>
      </c>
      <c r="G10" s="32"/>
      <c r="H10" s="25"/>
      <c r="I10" s="25"/>
      <c r="J10" s="25"/>
      <c r="K10" s="25"/>
      <c r="L10" s="25"/>
      <c r="M10" s="25"/>
    </row>
    <row r="11" spans="1:13" s="1" customFormat="1" ht="24.75" customHeight="1">
      <c r="A11" s="15">
        <f t="shared" si="0"/>
        <v>6</v>
      </c>
      <c r="B11" s="16" t="s">
        <v>4</v>
      </c>
      <c r="C11" s="15">
        <v>3500</v>
      </c>
      <c r="D11" s="25"/>
      <c r="E11" s="25"/>
      <c r="F11" s="32">
        <v>1</v>
      </c>
      <c r="G11" s="32"/>
      <c r="H11" s="25"/>
      <c r="I11" s="25"/>
      <c r="J11" s="25"/>
      <c r="K11" s="25"/>
      <c r="L11" s="25"/>
      <c r="M11" s="25"/>
    </row>
    <row r="12" spans="1:13" s="1" customFormat="1" ht="24.75" customHeight="1">
      <c r="A12" s="15">
        <f t="shared" si="0"/>
        <v>7</v>
      </c>
      <c r="B12" s="16" t="s">
        <v>5</v>
      </c>
      <c r="C12" s="15">
        <v>5000</v>
      </c>
      <c r="D12" s="32">
        <v>1</v>
      </c>
      <c r="E12" s="32"/>
      <c r="F12" s="25"/>
      <c r="G12" s="25"/>
      <c r="H12" s="25"/>
      <c r="I12" s="25"/>
      <c r="J12" s="25"/>
      <c r="K12" s="25"/>
      <c r="L12" s="32">
        <v>1</v>
      </c>
      <c r="M12" s="32"/>
    </row>
    <row r="13" spans="1:13" s="1" customFormat="1" ht="24.75" customHeight="1">
      <c r="A13" s="15">
        <f t="shared" si="0"/>
        <v>8</v>
      </c>
      <c r="B13" s="16" t="s">
        <v>7</v>
      </c>
      <c r="C13" s="15">
        <v>10000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" customFormat="1" ht="24.75" customHeight="1">
      <c r="A14" s="15">
        <f t="shared" si="0"/>
        <v>9</v>
      </c>
      <c r="B14" s="16" t="s">
        <v>24</v>
      </c>
      <c r="C14" s="15">
        <v>1200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1" customFormat="1" ht="24.75" customHeight="1">
      <c r="A15" s="15">
        <f t="shared" si="0"/>
        <v>10</v>
      </c>
      <c r="B15" s="16" t="s">
        <v>6</v>
      </c>
      <c r="C15" s="15">
        <v>450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3" customHeight="1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10"/>
      <c r="D17" s="27">
        <f>(D6*$C$6+D7*$C$7+D8*$C$8+D9*$C$9+D10*$C$10+D11*$C$11+D15*$C$15+D12*$C$12+D13*$C$13+D14*$C$14)*D4</f>
        <v>17000</v>
      </c>
      <c r="E17" s="28"/>
      <c r="F17" s="27">
        <f>(F6*$C$6+F7*$C$7+F8*$C$8+F9*$C$9+F10*$C$10+F11*$C$11+F15*$C$15+F12*$C$12+F13*$C$13+F14*$C$14)*F4</f>
        <v>7900</v>
      </c>
      <c r="G17" s="28"/>
      <c r="H17" s="27">
        <f>(H6*$C$6+H7*$C$7+H8*$C$8+H9*$C$9+H10*$C$10+H11*$C$11+H15*$C$15+H12*$C$12+H13*$C$13+H14*$C$14)*H4</f>
        <v>17800</v>
      </c>
      <c r="I17" s="28"/>
      <c r="J17" s="27">
        <f>(J6*$C$6+J7*$C$7+J8*$C$8+J9*$C$9+J10*$C$10+J11*$C$11+J15*$C$15+J12*$C$12+J13*$C$13+J14*$C$14)*J4</f>
        <v>10900</v>
      </c>
      <c r="K17" s="28"/>
      <c r="L17" s="27">
        <f>(L6*$C$6+L7*$C$7+L8*$C$8+L9*$C$9+L10*$C$10+L11*$C$11+L15*$C$15+L12*$C$12+L13*$C$13+L14*$C$14)*L4</f>
        <v>20800</v>
      </c>
      <c r="M17" s="28"/>
    </row>
    <row r="18" spans="1:13" ht="12.75">
      <c r="A18" s="9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 customHeight="1">
      <c r="A19" s="42"/>
      <c r="B19" s="39" t="s">
        <v>8</v>
      </c>
      <c r="C19" s="39" t="s">
        <v>23</v>
      </c>
      <c r="D19" s="33" t="s">
        <v>21</v>
      </c>
      <c r="E19" s="34"/>
      <c r="F19" s="34"/>
      <c r="G19" s="34"/>
      <c r="H19" s="35"/>
      <c r="I19" s="36" t="s">
        <v>20</v>
      </c>
      <c r="J19" s="37"/>
      <c r="K19" s="37"/>
      <c r="L19" s="37"/>
      <c r="M19" s="38"/>
    </row>
    <row r="20" spans="1:13" ht="25.5">
      <c r="A20" s="43"/>
      <c r="B20" s="40"/>
      <c r="C20" s="40"/>
      <c r="D20" s="6" t="s">
        <v>9</v>
      </c>
      <c r="E20" s="6" t="s">
        <v>9</v>
      </c>
      <c r="F20" s="6" t="s">
        <v>9</v>
      </c>
      <c r="G20" s="6" t="s">
        <v>9</v>
      </c>
      <c r="H20" s="6" t="s">
        <v>9</v>
      </c>
      <c r="I20" s="7" t="s">
        <v>9</v>
      </c>
      <c r="J20" s="7" t="s">
        <v>9</v>
      </c>
      <c r="K20" s="7" t="s">
        <v>9</v>
      </c>
      <c r="L20" s="7" t="s">
        <v>9</v>
      </c>
      <c r="M20" s="7" t="s">
        <v>9</v>
      </c>
    </row>
    <row r="21" spans="1:13" ht="12.75">
      <c r="A21" s="43"/>
      <c r="B21" s="40"/>
      <c r="C21" s="40"/>
      <c r="D21" s="13">
        <v>6</v>
      </c>
      <c r="E21" s="13">
        <v>6</v>
      </c>
      <c r="F21" s="13">
        <v>6</v>
      </c>
      <c r="G21" s="13">
        <v>6</v>
      </c>
      <c r="H21" s="13">
        <v>6</v>
      </c>
      <c r="I21" s="13">
        <v>6</v>
      </c>
      <c r="J21" s="13">
        <v>6</v>
      </c>
      <c r="K21" s="13">
        <v>6</v>
      </c>
      <c r="L21" s="13">
        <v>6</v>
      </c>
      <c r="M21" s="13">
        <v>6</v>
      </c>
    </row>
    <row r="22" spans="1:13" ht="25.5">
      <c r="A22" s="44"/>
      <c r="B22" s="41"/>
      <c r="C22" s="41"/>
      <c r="D22" s="5" t="s">
        <v>10</v>
      </c>
      <c r="E22" s="5" t="s">
        <v>16</v>
      </c>
      <c r="F22" s="5" t="s">
        <v>17</v>
      </c>
      <c r="G22" s="5" t="s">
        <v>18</v>
      </c>
      <c r="H22" s="5" t="s">
        <v>19</v>
      </c>
      <c r="I22" s="8" t="s">
        <v>35</v>
      </c>
      <c r="J22" s="8" t="s">
        <v>36</v>
      </c>
      <c r="K22" s="8" t="s">
        <v>37</v>
      </c>
      <c r="L22" s="8" t="s">
        <v>38</v>
      </c>
      <c r="M22" s="8" t="s">
        <v>39</v>
      </c>
    </row>
    <row r="23" spans="1:13" s="12" customFormat="1" ht="24.75" customHeight="1">
      <c r="A23" s="11">
        <v>1</v>
      </c>
      <c r="B23" s="14" t="s">
        <v>11</v>
      </c>
      <c r="C23" s="15">
        <f aca="true" t="shared" si="1" ref="C23:C30">C6</f>
        <v>3500</v>
      </c>
      <c r="D23" s="17"/>
      <c r="E23" s="17"/>
      <c r="F23" s="17"/>
      <c r="G23" s="18">
        <f>G$21/2</f>
        <v>3</v>
      </c>
      <c r="H23" s="17"/>
      <c r="I23" s="18">
        <f>I$21/2</f>
        <v>3</v>
      </c>
      <c r="J23" s="19"/>
      <c r="K23" s="19"/>
      <c r="L23" s="19"/>
      <c r="M23" s="19"/>
    </row>
    <row r="24" spans="1:13" s="12" customFormat="1" ht="24.75" customHeight="1">
      <c r="A24" s="11">
        <f>A23+1</f>
        <v>2</v>
      </c>
      <c r="B24" s="14" t="s">
        <v>0</v>
      </c>
      <c r="C24" s="15">
        <f t="shared" si="1"/>
        <v>5400</v>
      </c>
      <c r="D24" s="17"/>
      <c r="E24" s="17"/>
      <c r="F24" s="18">
        <f>F$21/2</f>
        <v>3</v>
      </c>
      <c r="G24" s="17"/>
      <c r="H24" s="17"/>
      <c r="I24" s="19"/>
      <c r="J24" s="19"/>
      <c r="K24" s="19"/>
      <c r="L24" s="19"/>
      <c r="M24" s="19"/>
    </row>
    <row r="25" spans="1:13" s="12" customFormat="1" ht="24.75" customHeight="1">
      <c r="A25" s="11">
        <f aca="true" t="shared" si="2" ref="A25:A32">A24+1</f>
        <v>3</v>
      </c>
      <c r="B25" s="14" t="s">
        <v>1</v>
      </c>
      <c r="C25" s="15">
        <f t="shared" si="1"/>
        <v>4800</v>
      </c>
      <c r="D25" s="17"/>
      <c r="E25" s="17"/>
      <c r="F25" s="17"/>
      <c r="G25" s="17"/>
      <c r="H25" s="18">
        <f>H$21/2</f>
        <v>3</v>
      </c>
      <c r="I25" s="19"/>
      <c r="J25" s="19"/>
      <c r="K25" s="19"/>
      <c r="L25" s="18">
        <f>L$21/2</f>
        <v>3</v>
      </c>
      <c r="M25" s="19"/>
    </row>
    <row r="26" spans="1:13" s="12" customFormat="1" ht="24.75" customHeight="1">
      <c r="A26" s="11">
        <f t="shared" si="2"/>
        <v>4</v>
      </c>
      <c r="B26" s="14" t="s">
        <v>2</v>
      </c>
      <c r="C26" s="15">
        <f t="shared" si="1"/>
        <v>650</v>
      </c>
      <c r="D26" s="17"/>
      <c r="E26" s="18">
        <f>E$21/2</f>
        <v>3</v>
      </c>
      <c r="F26" s="17"/>
      <c r="G26" s="17"/>
      <c r="H26" s="17"/>
      <c r="I26" s="19"/>
      <c r="J26" s="19"/>
      <c r="K26" s="19"/>
      <c r="L26" s="19"/>
      <c r="M26" s="19"/>
    </row>
    <row r="27" spans="1:13" s="12" customFormat="1" ht="24.75" customHeight="1">
      <c r="A27" s="11">
        <f t="shared" si="2"/>
        <v>5</v>
      </c>
      <c r="B27" s="14" t="s">
        <v>3</v>
      </c>
      <c r="C27" s="15">
        <f t="shared" si="1"/>
        <v>450</v>
      </c>
      <c r="D27" s="18">
        <f>D$21/2</f>
        <v>3</v>
      </c>
      <c r="E27" s="17"/>
      <c r="F27" s="17"/>
      <c r="G27" s="17"/>
      <c r="H27" s="17"/>
      <c r="I27" s="19"/>
      <c r="J27" s="19"/>
      <c r="K27" s="19"/>
      <c r="L27" s="19"/>
      <c r="M27" s="18">
        <f>M$21/2</f>
        <v>3</v>
      </c>
    </row>
    <row r="28" spans="1:13" s="12" customFormat="1" ht="24.75" customHeight="1">
      <c r="A28" s="11">
        <f t="shared" si="2"/>
        <v>6</v>
      </c>
      <c r="B28" s="14" t="s">
        <v>4</v>
      </c>
      <c r="C28" s="15">
        <f t="shared" si="1"/>
        <v>3500</v>
      </c>
      <c r="D28" s="17"/>
      <c r="E28" s="17"/>
      <c r="F28" s="18">
        <f>F$21/2</f>
        <v>3</v>
      </c>
      <c r="G28" s="17"/>
      <c r="H28" s="17"/>
      <c r="I28" s="19"/>
      <c r="J28" s="19"/>
      <c r="K28" s="18">
        <f>K$21/2</f>
        <v>3</v>
      </c>
      <c r="L28" s="19"/>
      <c r="M28" s="19"/>
    </row>
    <row r="29" spans="1:13" s="12" customFormat="1" ht="24.75" customHeight="1">
      <c r="A29" s="11">
        <f t="shared" si="2"/>
        <v>7</v>
      </c>
      <c r="B29" s="14" t="s">
        <v>5</v>
      </c>
      <c r="C29" s="15">
        <f t="shared" si="1"/>
        <v>5000</v>
      </c>
      <c r="D29" s="17"/>
      <c r="E29" s="18">
        <f>E$21/2</f>
        <v>3</v>
      </c>
      <c r="F29" s="17"/>
      <c r="G29" s="17"/>
      <c r="H29" s="17"/>
      <c r="I29" s="19"/>
      <c r="J29" s="18">
        <f>J$21/2</f>
        <v>3</v>
      </c>
      <c r="K29" s="19"/>
      <c r="L29" s="19"/>
      <c r="M29" s="19"/>
    </row>
    <row r="30" spans="1:13" s="12" customFormat="1" ht="24.75" customHeight="1">
      <c r="A30" s="11">
        <f t="shared" si="2"/>
        <v>8</v>
      </c>
      <c r="B30" s="14" t="s">
        <v>7</v>
      </c>
      <c r="C30" s="15">
        <f t="shared" si="1"/>
        <v>10000</v>
      </c>
      <c r="D30" s="18">
        <f>$D$21/2</f>
        <v>3</v>
      </c>
      <c r="E30" s="17"/>
      <c r="F30" s="17"/>
      <c r="G30" s="17"/>
      <c r="H30" s="17"/>
      <c r="I30" s="19"/>
      <c r="J30" s="19"/>
      <c r="K30" s="19"/>
      <c r="L30" s="19"/>
      <c r="M30" s="18">
        <f>M$21/2</f>
        <v>3</v>
      </c>
    </row>
    <row r="31" spans="1:13" s="12" customFormat="1" ht="24.75" customHeight="1">
      <c r="A31" s="11">
        <f t="shared" si="2"/>
        <v>9</v>
      </c>
      <c r="B31" s="14" t="s">
        <v>24</v>
      </c>
      <c r="C31" s="15">
        <v>1200</v>
      </c>
      <c r="D31" s="17"/>
      <c r="E31" s="17"/>
      <c r="F31" s="17"/>
      <c r="G31" s="17"/>
      <c r="H31" s="18">
        <f>H$21/2</f>
        <v>3</v>
      </c>
      <c r="I31" s="19"/>
      <c r="J31" s="19"/>
      <c r="K31" s="19"/>
      <c r="L31" s="19"/>
      <c r="M31" s="19"/>
    </row>
    <row r="32" spans="1:13" s="12" customFormat="1" ht="24.75" customHeight="1">
      <c r="A32" s="11">
        <f t="shared" si="2"/>
        <v>10</v>
      </c>
      <c r="B32" s="14" t="s">
        <v>6</v>
      </c>
      <c r="C32" s="15">
        <v>450</v>
      </c>
      <c r="D32" s="17"/>
      <c r="E32" s="17"/>
      <c r="F32" s="17"/>
      <c r="G32" s="18">
        <f>G$21/2</f>
        <v>3</v>
      </c>
      <c r="H32" s="17"/>
      <c r="I32" s="19"/>
      <c r="J32" s="19"/>
      <c r="K32" s="19"/>
      <c r="L32" s="19"/>
      <c r="M32" s="19"/>
    </row>
    <row r="33" spans="1:13" ht="3.75" customHeight="1">
      <c r="A33" s="9"/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3" customFormat="1" ht="12.75">
      <c r="A34" s="10"/>
      <c r="B34" s="10"/>
      <c r="C34" s="10"/>
      <c r="D34" s="21">
        <f>(D23*$C$6+D24*$C$7+D25*$C$8+D26*$C$9+D27*$C$10+D28*$C$11+D32*$C$15+D29*$C$12+D30*$C$13+D31*$C$14)</f>
        <v>31350</v>
      </c>
      <c r="E34" s="21">
        <f aca="true" t="shared" si="3" ref="E34:M34">(E23*$C$6+E24*$C$7+E25*$C$8+E26*$C$9+E27*$C$10+E28*$C$11+E32*$C$15+E29*$C$12+E30*$C$13+E31*$C$14)</f>
        <v>16950</v>
      </c>
      <c r="F34" s="21">
        <f t="shared" si="3"/>
        <v>26700</v>
      </c>
      <c r="G34" s="21">
        <f t="shared" si="3"/>
        <v>11850</v>
      </c>
      <c r="H34" s="21">
        <f t="shared" si="3"/>
        <v>18000</v>
      </c>
      <c r="I34" s="21">
        <f t="shared" si="3"/>
        <v>10500</v>
      </c>
      <c r="J34" s="21">
        <f t="shared" si="3"/>
        <v>15000</v>
      </c>
      <c r="K34" s="21">
        <f t="shared" si="3"/>
        <v>10500</v>
      </c>
      <c r="L34" s="21">
        <f t="shared" si="3"/>
        <v>14400</v>
      </c>
      <c r="M34" s="21">
        <f t="shared" si="3"/>
        <v>31350</v>
      </c>
    </row>
    <row r="35" spans="1:13" ht="18">
      <c r="A35" s="26" t="s">
        <v>30</v>
      </c>
      <c r="B35" s="26"/>
      <c r="C35" s="20">
        <f>1-(1-0.04)*(1-0.04)*(1-0.04)*(1-0.04)</f>
        <v>0.15065344000000003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2" t="s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22" t="s">
        <v>31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22" t="s">
        <v>32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51.75" customHeight="1">
      <c r="A42" s="23" t="s">
        <v>34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</sheetData>
  <mergeCells count="78">
    <mergeCell ref="D13:E13"/>
    <mergeCell ref="D15:E15"/>
    <mergeCell ref="L15:M15"/>
    <mergeCell ref="D17:E17"/>
    <mergeCell ref="F17:G17"/>
    <mergeCell ref="H17:I17"/>
    <mergeCell ref="J17:K17"/>
    <mergeCell ref="J13:K13"/>
    <mergeCell ref="J15:K15"/>
    <mergeCell ref="C2:C5"/>
    <mergeCell ref="B2:B5"/>
    <mergeCell ref="A2:A5"/>
    <mergeCell ref="A19:A22"/>
    <mergeCell ref="B19:B22"/>
    <mergeCell ref="C19:C22"/>
    <mergeCell ref="D6:E6"/>
    <mergeCell ref="D7:E7"/>
    <mergeCell ref="D8:E8"/>
    <mergeCell ref="A38:M39"/>
    <mergeCell ref="D19:H19"/>
    <mergeCell ref="I19:M19"/>
    <mergeCell ref="D9:E9"/>
    <mergeCell ref="D10:E10"/>
    <mergeCell ref="D11:E11"/>
    <mergeCell ref="D12:E12"/>
    <mergeCell ref="F6:G6"/>
    <mergeCell ref="F7:G7"/>
    <mergeCell ref="F10:G10"/>
    <mergeCell ref="F11:G11"/>
    <mergeCell ref="F8:G8"/>
    <mergeCell ref="F9:G9"/>
    <mergeCell ref="F15:G15"/>
    <mergeCell ref="F14:G14"/>
    <mergeCell ref="H10:I10"/>
    <mergeCell ref="H11:I11"/>
    <mergeCell ref="H12:I12"/>
    <mergeCell ref="J7:K7"/>
    <mergeCell ref="J8:K8"/>
    <mergeCell ref="J9:K9"/>
    <mergeCell ref="H9:I9"/>
    <mergeCell ref="H6:I6"/>
    <mergeCell ref="H7:I7"/>
    <mergeCell ref="H8:I8"/>
    <mergeCell ref="L10:M10"/>
    <mergeCell ref="J10:K10"/>
    <mergeCell ref="L6:M6"/>
    <mergeCell ref="L7:M7"/>
    <mergeCell ref="L8:M8"/>
    <mergeCell ref="L9:M9"/>
    <mergeCell ref="J6:K6"/>
    <mergeCell ref="J12:K12"/>
    <mergeCell ref="D14:E14"/>
    <mergeCell ref="L11:M11"/>
    <mergeCell ref="L12:M12"/>
    <mergeCell ref="L13:M13"/>
    <mergeCell ref="L14:M14"/>
    <mergeCell ref="H13:I13"/>
    <mergeCell ref="J11:K11"/>
    <mergeCell ref="F12:G12"/>
    <mergeCell ref="F13:G13"/>
    <mergeCell ref="L3:M3"/>
    <mergeCell ref="D2:M2"/>
    <mergeCell ref="L4:M4"/>
    <mergeCell ref="L5:M5"/>
    <mergeCell ref="J3:K3"/>
    <mergeCell ref="H3:I3"/>
    <mergeCell ref="F3:G3"/>
    <mergeCell ref="D3:E3"/>
    <mergeCell ref="A43:M44"/>
    <mergeCell ref="A42:M42"/>
    <mergeCell ref="D35:M35"/>
    <mergeCell ref="H14:I14"/>
    <mergeCell ref="J14:K14"/>
    <mergeCell ref="A36:M37"/>
    <mergeCell ref="A35:B35"/>
    <mergeCell ref="L17:M17"/>
    <mergeCell ref="H15:I15"/>
    <mergeCell ref="A40:M41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Федорочев</dc:creator>
  <cp:keywords/>
  <dc:description/>
  <cp:lastModifiedBy>Федорочев</cp:lastModifiedBy>
  <cp:lastPrinted>2008-11-24T10:29:32Z</cp:lastPrinted>
  <dcterms:created xsi:type="dcterms:W3CDTF">2008-11-24T06:07:00Z</dcterms:created>
  <dcterms:modified xsi:type="dcterms:W3CDTF">2009-01-14T09:03:08Z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